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/>
  </bookViews>
  <sheets>
    <sheet name="4월" sheetId="4" r:id="rId1"/>
  </sheets>
  <calcPr calcId="124519"/>
</workbook>
</file>

<file path=xl/calcChain.xml><?xml version="1.0" encoding="utf-8"?>
<calcChain xmlns="http://schemas.openxmlformats.org/spreadsheetml/2006/main">
  <c r="C14" i="4"/>
  <c r="E14" s="1"/>
  <c r="C13"/>
  <c r="E13" s="1"/>
  <c r="C12"/>
  <c r="E12" s="1"/>
  <c r="F12" s="1"/>
  <c r="E11"/>
  <c r="F11" s="1"/>
  <c r="C11"/>
  <c r="C10" s="1"/>
  <c r="E10" s="1"/>
  <c r="F10" s="1"/>
  <c r="C9"/>
  <c r="E9" s="1"/>
  <c r="C8"/>
  <c r="E8" s="1"/>
  <c r="F8" s="1"/>
  <c r="D11" l="1"/>
  <c r="G11" s="1"/>
  <c r="F14"/>
  <c r="D14" s="1"/>
  <c r="G14" s="1"/>
  <c r="F9"/>
  <c r="D9" s="1"/>
  <c r="G9" s="1"/>
  <c r="D13"/>
  <c r="G13" s="1"/>
  <c r="F13"/>
  <c r="D8"/>
  <c r="D12"/>
  <c r="C7"/>
  <c r="C6" s="1"/>
  <c r="D10" l="1"/>
  <c r="G12"/>
  <c r="G10" s="1"/>
  <c r="D7"/>
  <c r="D6" s="1"/>
  <c r="E7"/>
  <c r="E6" s="1"/>
  <c r="G8"/>
  <c r="G7" s="1"/>
  <c r="G6" s="1"/>
  <c r="F7" l="1"/>
  <c r="F6" s="1"/>
</calcChain>
</file>

<file path=xl/sharedStrings.xml><?xml version="1.0" encoding="utf-8"?>
<sst xmlns="http://schemas.openxmlformats.org/spreadsheetml/2006/main" count="45" uniqueCount="39">
  <si>
    <t>(단위 : 원)</t>
    <phoneticPr fontId="3" type="noConversion"/>
  </si>
  <si>
    <t>프로그램명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</si>
  <si>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</si>
  <si>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</si>
  <si>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</si>
  <si>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출강일자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</si>
  <si>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</si>
  <si>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</si>
  <si>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</si>
  <si>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</si>
  <si>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</si>
  <si>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</si>
  <si>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</si>
  <si>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주민세</t>
    <phoneticPr fontId="3" type="noConversion"/>
  </si>
  <si>
    <t>합           계</t>
    <phoneticPr fontId="3" type="noConversion"/>
  </si>
  <si>
    <t>중국어 교실
(소계)</t>
    <phoneticPr fontId="3" type="noConversion"/>
  </si>
  <si>
    <t>중국어초급반</t>
    <phoneticPr fontId="3" type="noConversion"/>
  </si>
  <si>
    <t>중국어중급반</t>
    <phoneticPr fontId="3" type="noConversion"/>
  </si>
  <si>
    <t>요가교실
(소계)</t>
    <phoneticPr fontId="3" type="noConversion"/>
  </si>
  <si>
    <t>요가교실(1부)</t>
    <phoneticPr fontId="3" type="noConversion"/>
  </si>
  <si>
    <t>요가교실(2부)</t>
    <phoneticPr fontId="3" type="noConversion"/>
  </si>
  <si>
    <t>풍물교실</t>
    <phoneticPr fontId="3" type="noConversion"/>
  </si>
  <si>
    <t>노래교실</t>
    <phoneticPr fontId="3" type="noConversion"/>
  </si>
  <si>
    <t xml:space="preserve"> ◆  산출내역 : 수당 (요가교실, 중국어교실, 웰빙댄스교실 : 25,000원 * 출강일수(일), 노래교실 및 풍물교실 : 50,000원 * 출강일수(일))</t>
    <phoneticPr fontId="3" type="noConversion"/>
  </si>
  <si>
    <t xml:space="preserve">                    ▷  소득세 - 총 지급액에서 사업소득으로 3% 공제</t>
    <phoneticPr fontId="3" type="noConversion"/>
  </si>
  <si>
    <t xml:space="preserve">                    ▷  주민세 - 소득세에서 10%공제</t>
    <phoneticPr fontId="3" type="noConversion"/>
  </si>
  <si>
    <t>7,14,21,28</t>
    <phoneticPr fontId="3" type="noConversion"/>
  </si>
  <si>
    <t>2016년도 4월 프로그램운영 강사수당 지급내역</t>
    <phoneticPr fontId="3" type="noConversion"/>
  </si>
  <si>
    <t>6,7,14,20,21,27,28</t>
    <phoneticPr fontId="3" type="noConversion"/>
  </si>
  <si>
    <t>4,6,8,11,15,18,20,22,25,27,29</t>
    <phoneticPr fontId="3" type="noConversion"/>
  </si>
  <si>
    <t>1,8,15,22,29</t>
    <phoneticPr fontId="3" type="noConversion"/>
  </si>
  <si>
    <t>허*숙</t>
    <phoneticPr fontId="3" type="noConversion"/>
  </si>
  <si>
    <t>남*란</t>
    <phoneticPr fontId="3" type="noConversion"/>
  </si>
  <si>
    <t>김*의</t>
    <phoneticPr fontId="3" type="noConversion"/>
  </si>
  <si>
    <t>박*숙</t>
    <phoneticPr fontId="3" type="noConversion"/>
  </si>
  <si>
    <t>국민은행
594801-01-******</t>
    <phoneticPr fontId="3" type="noConversion"/>
  </si>
  <si>
    <t>농협
130056-52-******</t>
    <phoneticPr fontId="3" type="noConversion"/>
  </si>
  <si>
    <t>농협
152-12-******</t>
    <phoneticPr fontId="3" type="noConversion"/>
  </si>
  <si>
    <t>국민은행
641302-01-******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</si>
</sst>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9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color indexed="9"/>
      <name val="돋움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b/>
      <sz val="11"/>
      <color indexed="8"/>
      <name val="돋움"/>
      <family val="3"/>
      <charset val="129"/>
    </font>
    <font>
      <b/>
      <sz val="11"/>
      <name val="돋움"/>
      <family val="3"/>
      <charset val="129"/>
    </font>
    <font>
      <sz val="11"/>
      <color indexed="8"/>
      <name val="돋움"/>
      <family val="3"/>
      <charset val="129"/>
    </font>
    <font>
      <sz val="12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74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5" fillId="3" borderId="11" xfId="0" applyFont="1" applyFill="1" applyBorder="1" applyAlignment="1">
      <alignment horizontal="center" vertical="center" shrinkToFit="1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176" fontId="6" fillId="4" borderId="14" xfId="1" applyNumberFormat="1" applyFont="1" applyFill="1" applyBorder="1" applyAlignment="1">
      <alignment horizontal="center" vertical="center" shrinkToFit="1"/>
    </xf>
    <xf numFmtId="41" fontId="6" fillId="5" borderId="14" xfId="1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/>
    </xf>
    <xf numFmtId="41" fontId="5" fillId="6" borderId="8" xfId="1" applyFont="1" applyFill="1" applyBorder="1" applyAlignment="1">
      <alignment horizontal="center" vertical="center"/>
    </xf>
    <xf numFmtId="41" fontId="5" fillId="6" borderId="8" xfId="1" applyFont="1" applyFill="1" applyBorder="1" applyAlignment="1">
      <alignment horizontal="center" vertical="center" shrinkToFit="1"/>
    </xf>
    <xf numFmtId="41" fontId="5" fillId="5" borderId="8" xfId="1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/>
    </xf>
    <xf numFmtId="41" fontId="7" fillId="0" borderId="18" xfId="1" applyFont="1" applyFill="1" applyBorder="1" applyAlignment="1">
      <alignment horizontal="center" vertical="center"/>
    </xf>
    <xf numFmtId="41" fontId="7" fillId="0" borderId="18" xfId="1" applyFont="1" applyFill="1" applyBorder="1" applyAlignment="1">
      <alignment horizontal="center" vertical="center" shrinkToFit="1"/>
    </xf>
    <xf numFmtId="41" fontId="7" fillId="5" borderId="18" xfId="1" applyFont="1" applyFill="1" applyBorder="1" applyAlignment="1">
      <alignment horizontal="center" vertical="center"/>
    </xf>
    <xf numFmtId="0" fontId="7" fillId="0" borderId="18" xfId="2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41" fontId="0" fillId="0" borderId="0" xfId="0" applyNumberFormat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41" fontId="7" fillId="0" borderId="8" xfId="1" applyFont="1" applyFill="1" applyBorder="1" applyAlignment="1">
      <alignment horizontal="center" vertical="center"/>
    </xf>
    <xf numFmtId="41" fontId="7" fillId="0" borderId="8" xfId="1" applyFont="1" applyFill="1" applyBorder="1" applyAlignment="1">
      <alignment horizontal="center" vertical="center" shrinkToFit="1"/>
    </xf>
    <xf numFmtId="41" fontId="7" fillId="5" borderId="20" xfId="1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41" fontId="5" fillId="6" borderId="11" xfId="1" applyFont="1" applyFill="1" applyBorder="1" applyAlignment="1">
      <alignment horizontal="center" vertical="center"/>
    </xf>
    <xf numFmtId="41" fontId="5" fillId="6" borderId="11" xfId="1" applyFont="1" applyFill="1" applyBorder="1" applyAlignment="1">
      <alignment horizontal="center" vertical="center" shrinkToFit="1"/>
    </xf>
    <xf numFmtId="41" fontId="7" fillId="5" borderId="11" xfId="1" applyFont="1" applyFill="1" applyBorder="1" applyAlignment="1">
      <alignment horizontal="center" vertical="center"/>
    </xf>
    <xf numFmtId="0" fontId="7" fillId="6" borderId="11" xfId="2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6" borderId="20" xfId="2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41" fontId="5" fillId="6" borderId="18" xfId="1" applyFont="1" applyFill="1" applyBorder="1" applyAlignment="1">
      <alignment horizontal="center" vertical="center"/>
    </xf>
    <xf numFmtId="41" fontId="5" fillId="6" borderId="18" xfId="1" applyFont="1" applyFill="1" applyBorder="1" applyAlignment="1">
      <alignment horizontal="center" vertical="center" shrinkToFit="1"/>
    </xf>
    <xf numFmtId="0" fontId="7" fillId="6" borderId="20" xfId="0" applyFont="1" applyFill="1" applyBorder="1" applyAlignment="1">
      <alignment horizontal="center" vertical="center" wrapText="1"/>
    </xf>
    <xf numFmtId="0" fontId="7" fillId="6" borderId="2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41" fontId="5" fillId="0" borderId="0" xfId="1" applyFont="1" applyFill="1" applyBorder="1" applyAlignment="1">
      <alignment horizontal="center" vertical="center"/>
    </xf>
    <xf numFmtId="41" fontId="5" fillId="0" borderId="0" xfId="1" applyFont="1" applyFill="1" applyBorder="1" applyAlignment="1">
      <alignment horizontal="center" vertical="center" shrinkToFit="1"/>
    </xf>
    <xf numFmtId="41" fontId="7" fillId="0" borderId="0" xfId="1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41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20</xdr:row>
      <xdr:rowOff>47625</xdr:rowOff>
    </xdr:from>
    <xdr:to>
      <xdr:col>2</xdr:col>
      <xdr:colOff>828675</xdr:colOff>
      <xdr:row>21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84105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C12" sqref="C12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49" t="s">
        <v>27</v>
      </c>
      <c r="B1" s="50"/>
      <c r="C1" s="50"/>
      <c r="D1" s="50"/>
      <c r="E1" s="50"/>
      <c r="F1" s="50"/>
      <c r="G1" s="50"/>
      <c r="H1" s="50"/>
      <c r="I1" s="50"/>
      <c r="J1" s="50"/>
      <c r="K1" s="51"/>
    </row>
    <row r="2" spans="1:12" ht="16.5" customHeight="1" thickBot="1">
      <c r="J2" s="52" t="s">
        <v>0</v>
      </c>
      <c r="K2" s="53"/>
    </row>
    <row r="3" spans="1:12" ht="20.25" customHeight="1">
      <c r="A3" s="54" t="s">
        <v>1</v>
      </c>
      <c r="B3" s="57" t="s">
        <v>2</v>
      </c>
      <c r="C3" s="57" t="s">
        <v>3</v>
      </c>
      <c r="D3" s="57"/>
      <c r="E3" s="57"/>
      <c r="F3" s="57"/>
      <c r="G3" s="57"/>
      <c r="H3" s="60" t="s">
        <v>4</v>
      </c>
      <c r="I3" s="57" t="s">
        <v>5</v>
      </c>
      <c r="J3" s="57" t="s">
        <v>6</v>
      </c>
      <c r="K3" s="61" t="s">
        <v>7</v>
      </c>
    </row>
    <row r="4" spans="1:12" ht="21" customHeight="1">
      <c r="A4" s="55"/>
      <c r="B4" s="58"/>
      <c r="C4" s="58" t="s">
        <v>8</v>
      </c>
      <c r="D4" s="64" t="s">
        <v>9</v>
      </c>
      <c r="E4" s="64"/>
      <c r="F4" s="64"/>
      <c r="G4" s="58" t="s">
        <v>10</v>
      </c>
      <c r="H4" s="58"/>
      <c r="I4" s="58"/>
      <c r="J4" s="58"/>
      <c r="K4" s="62"/>
    </row>
    <row r="5" spans="1:12" ht="21.75" customHeight="1" thickBot="1">
      <c r="A5" s="56"/>
      <c r="B5" s="59"/>
      <c r="C5" s="59"/>
      <c r="D5" s="4" t="s">
        <v>11</v>
      </c>
      <c r="E5" s="4" t="s">
        <v>12</v>
      </c>
      <c r="F5" s="4" t="s">
        <v>13</v>
      </c>
      <c r="G5" s="59"/>
      <c r="H5" s="59"/>
      <c r="I5" s="59"/>
      <c r="J5" s="59"/>
      <c r="K5" s="63"/>
    </row>
    <row r="6" spans="1:12" ht="38.25" customHeight="1">
      <c r="A6" s="5" t="s">
        <v>14</v>
      </c>
      <c r="B6" s="6"/>
      <c r="C6" s="7">
        <f>SUM(C7+C10+C13+C14)</f>
        <v>1350000</v>
      </c>
      <c r="D6" s="7">
        <f t="shared" ref="D6:G6" si="0">SUM(D7+D10+D13+D14)</f>
        <v>44550</v>
      </c>
      <c r="E6" s="7">
        <f t="shared" si="0"/>
        <v>40500</v>
      </c>
      <c r="F6" s="7">
        <f t="shared" si="0"/>
        <v>4050</v>
      </c>
      <c r="G6" s="7">
        <f t="shared" si="0"/>
        <v>1305450</v>
      </c>
      <c r="H6" s="8"/>
      <c r="I6" s="6"/>
      <c r="J6" s="6"/>
      <c r="K6" s="9"/>
    </row>
    <row r="7" spans="1:12" ht="38.25" customHeight="1">
      <c r="A7" s="10" t="s">
        <v>15</v>
      </c>
      <c r="B7" s="11" t="s">
        <v>31</v>
      </c>
      <c r="C7" s="12">
        <f>SUM(C8:C9)</f>
        <v>350000</v>
      </c>
      <c r="D7" s="13">
        <f>SUM(D8:D9)</f>
        <v>11550</v>
      </c>
      <c r="E7" s="13">
        <f t="shared" ref="E7:E14" si="1">C7*3%</f>
        <v>10500</v>
      </c>
      <c r="F7" s="13">
        <f t="shared" ref="F7:F14" si="2">E7*10%</f>
        <v>1050</v>
      </c>
      <c r="G7" s="12">
        <f>SUM(G8:G9)</f>
        <v>338450</v>
      </c>
      <c r="H7" s="14"/>
      <c r="I7" s="15"/>
      <c r="J7" s="16" t="s">
        <v>35</v>
      </c>
      <c r="K7" s="17"/>
    </row>
    <row r="8" spans="1:12" ht="41.25" customHeight="1">
      <c r="A8" s="18" t="s">
        <v>16</v>
      </c>
      <c r="B8" s="19" t="s">
        <v>31</v>
      </c>
      <c r="C8" s="20">
        <f>H8*25000</f>
        <v>175000</v>
      </c>
      <c r="D8" s="21">
        <f>E8+F8</f>
        <v>5775</v>
      </c>
      <c r="E8" s="21">
        <f t="shared" si="1"/>
        <v>5250</v>
      </c>
      <c r="F8" s="21">
        <f t="shared" si="2"/>
        <v>525</v>
      </c>
      <c r="G8" s="20">
        <f>C8-D8</f>
        <v>169225</v>
      </c>
      <c r="H8" s="22">
        <v>7</v>
      </c>
      <c r="I8" s="23" t="s">
        <v>28</v>
      </c>
      <c r="J8" s="24"/>
      <c r="K8" s="25"/>
      <c r="L8" s="26"/>
    </row>
    <row r="9" spans="1:12" ht="41.25" customHeight="1">
      <c r="A9" s="27" t="s">
        <v>17</v>
      </c>
      <c r="B9" s="19" t="s">
        <v>31</v>
      </c>
      <c r="C9" s="29">
        <f>H9*25000</f>
        <v>175000</v>
      </c>
      <c r="D9" s="30">
        <f>E9+F9</f>
        <v>5775</v>
      </c>
      <c r="E9" s="30">
        <f t="shared" si="1"/>
        <v>5250</v>
      </c>
      <c r="F9" s="30">
        <f t="shared" si="2"/>
        <v>525</v>
      </c>
      <c r="G9" s="29">
        <f>C9-D9</f>
        <v>169225</v>
      </c>
      <c r="H9" s="22">
        <v>7</v>
      </c>
      <c r="I9" s="23" t="s">
        <v>28</v>
      </c>
      <c r="J9" s="24"/>
      <c r="K9" s="25"/>
      <c r="L9" s="26"/>
    </row>
    <row r="10" spans="1:12" ht="38.25" customHeight="1">
      <c r="A10" s="10" t="s">
        <v>18</v>
      </c>
      <c r="B10" s="11" t="s">
        <v>32</v>
      </c>
      <c r="C10" s="12">
        <f>SUM(C11:C12)</f>
        <v>550000</v>
      </c>
      <c r="D10" s="13">
        <f>SUM(D11:D12)</f>
        <v>18150</v>
      </c>
      <c r="E10" s="13">
        <f t="shared" si="1"/>
        <v>16500</v>
      </c>
      <c r="F10" s="13">
        <f t="shared" si="2"/>
        <v>1650</v>
      </c>
      <c r="G10" s="12">
        <f>SUM(G11:G12)</f>
        <v>531850</v>
      </c>
      <c r="H10" s="14"/>
      <c r="I10" s="15"/>
      <c r="J10" s="16" t="s">
        <v>36</v>
      </c>
      <c r="K10" s="17"/>
    </row>
    <row r="11" spans="1:12" ht="41.25" customHeight="1">
      <c r="A11" s="18" t="s">
        <v>19</v>
      </c>
      <c r="B11" s="19" t="s">
        <v>32</v>
      </c>
      <c r="C11" s="20">
        <f>H11*25000</f>
        <v>275000</v>
      </c>
      <c r="D11" s="21">
        <f>E11+F11</f>
        <v>9075</v>
      </c>
      <c r="E11" s="21">
        <f t="shared" si="1"/>
        <v>8250</v>
      </c>
      <c r="F11" s="21">
        <f t="shared" si="2"/>
        <v>825</v>
      </c>
      <c r="G11" s="20">
        <f>C11-D11</f>
        <v>265925</v>
      </c>
      <c r="H11" s="22">
        <v>11</v>
      </c>
      <c r="I11" s="23" t="s">
        <v>29</v>
      </c>
      <c r="J11" s="24"/>
      <c r="K11" s="25"/>
      <c r="L11" s="26"/>
    </row>
    <row r="12" spans="1:12" ht="41.25" customHeight="1">
      <c r="A12" s="27" t="s">
        <v>20</v>
      </c>
      <c r="B12" s="28" t="s">
        <v>32</v>
      </c>
      <c r="C12" s="29">
        <f>H12*25000</f>
        <v>275000</v>
      </c>
      <c r="D12" s="30">
        <f>E12+F12</f>
        <v>9075</v>
      </c>
      <c r="E12" s="30">
        <f t="shared" si="1"/>
        <v>8250</v>
      </c>
      <c r="F12" s="30">
        <f t="shared" si="2"/>
        <v>825</v>
      </c>
      <c r="G12" s="29">
        <f>C12-D12</f>
        <v>265925</v>
      </c>
      <c r="H12" s="22">
        <v>11</v>
      </c>
      <c r="I12" s="23" t="s">
        <v>29</v>
      </c>
      <c r="J12" s="24"/>
      <c r="K12" s="25"/>
      <c r="L12" s="26"/>
    </row>
    <row r="13" spans="1:12" ht="38.25" customHeight="1">
      <c r="A13" s="42" t="s">
        <v>21</v>
      </c>
      <c r="B13" s="43" t="s">
        <v>33</v>
      </c>
      <c r="C13" s="44">
        <f>H13*50000</f>
        <v>200000</v>
      </c>
      <c r="D13" s="45">
        <f>E13+F13</f>
        <v>6600</v>
      </c>
      <c r="E13" s="45">
        <f t="shared" si="1"/>
        <v>6000</v>
      </c>
      <c r="F13" s="45">
        <f t="shared" si="2"/>
        <v>600</v>
      </c>
      <c r="G13" s="44">
        <f>C13-D13</f>
        <v>193400</v>
      </c>
      <c r="H13" s="31">
        <v>4</v>
      </c>
      <c r="I13" s="41" t="s">
        <v>26</v>
      </c>
      <c r="J13" s="46" t="s">
        <v>37</v>
      </c>
      <c r="K13" s="47"/>
      <c r="L13" s="26"/>
    </row>
    <row r="14" spans="1:12" ht="38.25" customHeight="1" thickBot="1">
      <c r="A14" s="32" t="s">
        <v>22</v>
      </c>
      <c r="B14" s="33" t="s">
        <v>34</v>
      </c>
      <c r="C14" s="34">
        <f>H14*50000</f>
        <v>250000</v>
      </c>
      <c r="D14" s="35">
        <f>E14+F14</f>
        <v>8250</v>
      </c>
      <c r="E14" s="35">
        <f t="shared" si="1"/>
        <v>7500</v>
      </c>
      <c r="F14" s="35">
        <f t="shared" si="2"/>
        <v>750</v>
      </c>
      <c r="G14" s="34">
        <f>C14-D14</f>
        <v>241750</v>
      </c>
      <c r="H14" s="36">
        <v>5</v>
      </c>
      <c r="I14" s="37" t="s">
        <v>30</v>
      </c>
      <c r="J14" s="38" t="s">
        <v>38</v>
      </c>
      <c r="K14" s="39"/>
      <c r="L14" s="26"/>
    </row>
    <row r="15" spans="1:12" s="73" customFormat="1" ht="38.25" customHeight="1">
      <c r="A15" s="65"/>
      <c r="B15" s="65"/>
      <c r="C15" s="66"/>
      <c r="D15" s="67"/>
      <c r="E15" s="67"/>
      <c r="F15" s="67"/>
      <c r="G15" s="66"/>
      <c r="H15" s="68"/>
      <c r="I15" s="69"/>
      <c r="J15" s="70"/>
      <c r="K15" s="71"/>
      <c r="L15" s="72"/>
    </row>
    <row r="16" spans="1:12" s="40" customFormat="1" ht="21" customHeight="1">
      <c r="A16" s="48" t="s">
        <v>23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</row>
    <row r="17" spans="1:11" s="40" customFormat="1" ht="21" customHeight="1">
      <c r="A17" s="48" t="s">
        <v>24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</row>
    <row r="18" spans="1:11" s="40" customFormat="1" ht="21" customHeight="1">
      <c r="A18" s="48" t="s">
        <v>25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</row>
    <row r="19" spans="1:11" s="40" customFormat="1" ht="21" customHeight="1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</row>
  </sheetData>
  <mergeCells count="16">
    <mergeCell ref="A19:K19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  <mergeCell ref="D4:F4"/>
    <mergeCell ref="G4:G5"/>
    <mergeCell ref="A16:K16"/>
    <mergeCell ref="A17:K17"/>
    <mergeCell ref="A18:K18"/>
  </mergeCells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4월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cp:lastPrinted>2016-03-31T00:41:46Z</cp:lastPrinted>
  <dcterms:created xsi:type="dcterms:W3CDTF">2015-01-30T04:19:07Z</dcterms:created>
  <dcterms:modified xsi:type="dcterms:W3CDTF">2016-06-20T05:07:42Z</dcterms:modified>
</cp:coreProperties>
</file>